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55"/>
  </bookViews>
  <sheets>
    <sheet name="звіт ІІІ кв" sheetId="5" r:id="rId1"/>
  </sheets>
  <calcPr calcId="125725"/>
</workbook>
</file>

<file path=xl/calcChain.xml><?xml version="1.0" encoding="utf-8"?>
<calcChain xmlns="http://schemas.openxmlformats.org/spreadsheetml/2006/main">
  <c r="C90" i="5"/>
  <c r="C88"/>
  <c r="C87"/>
  <c r="C80"/>
  <c r="C78"/>
  <c r="C72"/>
  <c r="C71"/>
  <c r="C70"/>
  <c r="C69"/>
  <c r="C68"/>
  <c r="C67"/>
  <c r="C56"/>
  <c r="C48"/>
  <c r="C44"/>
  <c r="C42"/>
  <c r="C41"/>
  <c r="C39"/>
  <c r="C35"/>
  <c r="C28"/>
  <c r="C27"/>
  <c r="F109"/>
  <c r="E109"/>
  <c r="F90"/>
  <c r="F88"/>
  <c r="F87"/>
  <c r="F78"/>
  <c r="F72"/>
  <c r="F71"/>
  <c r="F70"/>
  <c r="F69"/>
  <c r="F68"/>
  <c r="F67"/>
  <c r="D57"/>
  <c r="F48"/>
  <c r="F44"/>
  <c r="F42"/>
  <c r="F41"/>
  <c r="F39"/>
  <c r="F35"/>
  <c r="F28"/>
  <c r="F27"/>
  <c r="E27" l="1"/>
  <c r="E28"/>
  <c r="E35"/>
  <c r="E39"/>
  <c r="E41"/>
  <c r="E42"/>
  <c r="E44"/>
  <c r="E48"/>
  <c r="E67"/>
  <c r="E68"/>
  <c r="E69"/>
  <c r="E70"/>
  <c r="E71"/>
  <c r="E72"/>
  <c r="E78"/>
  <c r="E87"/>
  <c r="E88"/>
  <c r="E90"/>
</calcChain>
</file>

<file path=xl/sharedStrings.xml><?xml version="1.0" encoding="utf-8"?>
<sst xmlns="http://schemas.openxmlformats.org/spreadsheetml/2006/main" count="132" uniqueCount="121">
  <si>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</si>
  <si>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</si>
  <si>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</si>
  <si>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</si>
  <si>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</si>
  <si>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</si>
  <si>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</si>
  <si>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</si>
  <si>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</si>
  <si>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</si>
  <si>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</si>
  <si>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</si>
  <si>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</si>
  <si>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</si>
  <si>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</si>
  <si>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</si>
  <si>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</si>
  <si>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</si>
  <si>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</si>
  <si>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</si>
  <si>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</si>
  <si>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</si>
  <si>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</si>
  <si>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</si>
  <si>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</si>
  <si>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</si>
  <si>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</si>
  <si>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</si>
  <si>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</si>
  <si>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</si>
  <si>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</si>
  <si>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</si>
  <si>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</si>
  <si>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</si>
  <si>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</si>
  <si>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</si>
  <si>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</si>
  <si>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</si>
  <si>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</si>
  <si>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</si>
  <si>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</si>
  <si>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</si>
  <si>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</si>
  <si>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</si>
  <si>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</si>
  <si>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</si>
  <si>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</si>
  <si>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</si>
  <si>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</si>
  <si>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</si>
  <si>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</si>
  <si>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</si>
  <si>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</si>
  <si>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</si>
  <si>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</si>
  <si>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</si>
  <si>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</si>
  <si>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</si>
  <si>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</si>
  <si>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</si>
  <si>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</si>
  <si>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</si>
  <si>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</si>
  <si>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</si>
  <si>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</si>
  <si>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</si>
  <si>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</si>
  <si>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</si>
  <si>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</si>
  <si>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</si>
  <si>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</si>
  <si>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</si>
  <si>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</si>
  <si>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</si>
  <si>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</si>
  <si>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</si>
  <si>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</si>
  <si>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</si>
  <si>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</si>
  <si>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</si>
  <si>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</si>
  <si>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</si>
  <si>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</si>
  <si>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</si>
  <si>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</si>
  <si>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</si>
  <si>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</si>
  <si>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</si>
  <si>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</si>
  <si>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</si>
  <si>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</si>
  <si>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</si>
  <si>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</si>
  <si>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</si>
  <si>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</si>
  <si>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</si>
  <si>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</si>
  <si>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</si>
  <si>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</si>
  <si>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</si>
  <si>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</si>
  <si>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</si>
  <si>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</si>
  <si>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</si>
  <si>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</si>
  <si>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-</t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</si>
  <si>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</si>
  <si>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</si>
  <si>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____  _____________ 2021 року № _____</t>
  </si>
  <si>
    <t xml:space="preserve">    </t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</si>
  <si>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</si>
  <si>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</si>
  <si>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</si>
  <si>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</si>
  <si>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</si>
  <si>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Начальник КП "Прилукижитлобуд"</t>
  </si>
  <si>
    <t xml:space="preserve">                            Л.В.  Голік</t>
  </si>
  <si>
    <t>Р.П. Котляр</t>
  </si>
  <si>
    <t>О.І. Ворона</t>
  </si>
  <si>
    <t xml:space="preserve">ЗВІТ ПРО ВИКОНАННЯ ФІНАНСОВОГО ПЛАНУ ПІДПРИЄМСТВА 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</si>
  <si>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ІІІ квартали 2021 </t>
    </r>
    <r>
      <rPr>
        <b/>
        <sz val="12"/>
        <color indexed="8"/>
        <rFont val="Times New Roman"/>
        <family val="1"/>
        <charset val="204"/>
      </rPr>
      <t>року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</si>
</sst>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/>
    <xf numFmtId="0" fontId="8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0" xfId="0" applyFont="1"/>
    <xf numFmtId="0" fontId="11" fillId="0" borderId="2" xfId="0" applyFont="1" applyBorder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0" fillId="0" borderId="4" xfId="0" applyFont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>
      <selection activeCell="A125" sqref="A1:H125"/>
    </sheetView>
  </sheetViews>
  <sheetFormatPr defaultRowHeight="15"/>
  <cols>
    <col min="1" max="1" width="40.140625" customWidth="1"/>
    <col min="3" max="3" width="18.5703125" customWidth="1"/>
    <col min="4" max="4" width="18.85546875" customWidth="1"/>
    <col min="5" max="5" width="16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29"/>
      <c r="B1" s="30"/>
      <c r="C1" s="30"/>
      <c r="E1" s="31" t="s">
        <v>107</v>
      </c>
      <c r="F1" s="31"/>
      <c r="G1" s="31"/>
      <c r="H1" s="31"/>
    </row>
    <row r="2" spans="1:8" ht="15.75" customHeight="1">
      <c r="A2" s="32"/>
      <c r="B2" s="32"/>
      <c r="C2" s="32"/>
      <c r="E2" s="30" t="s">
        <v>97</v>
      </c>
      <c r="F2" s="30"/>
      <c r="G2" s="30"/>
      <c r="H2" s="30"/>
    </row>
    <row r="3" spans="1:8" ht="15.75" customHeight="1">
      <c r="A3" s="33" t="s">
        <v>0</v>
      </c>
      <c r="B3" s="33"/>
      <c r="C3" s="33"/>
      <c r="D3" s="12"/>
      <c r="E3" s="34" t="s">
        <v>108</v>
      </c>
      <c r="F3" s="34"/>
      <c r="G3" s="34"/>
      <c r="H3" s="34"/>
    </row>
    <row r="4" spans="1:8" ht="18.75" customHeight="1">
      <c r="A4" s="2" t="s">
        <v>109</v>
      </c>
      <c r="E4" s="35" t="s">
        <v>98</v>
      </c>
      <c r="F4" s="35"/>
      <c r="G4" s="35"/>
    </row>
    <row r="5" spans="1:8" ht="18.75" customHeight="1">
      <c r="A5" s="36"/>
      <c r="B5" s="36"/>
      <c r="C5" s="36"/>
      <c r="E5" s="13"/>
      <c r="F5" s="14" t="s">
        <v>99</v>
      </c>
    </row>
    <row r="6" spans="1:8" ht="15.75" customHeight="1">
      <c r="A6" s="35" t="s">
        <v>110</v>
      </c>
      <c r="B6" s="35"/>
      <c r="C6" s="35"/>
      <c r="D6" s="35"/>
      <c r="E6" s="37"/>
      <c r="F6" s="22"/>
      <c r="G6" s="28" t="s">
        <v>1</v>
      </c>
      <c r="H6" s="28"/>
    </row>
    <row r="7" spans="1:8" ht="20.25" customHeight="1">
      <c r="A7" s="27" t="s">
        <v>4</v>
      </c>
      <c r="B7" s="27"/>
      <c r="C7" s="27"/>
      <c r="D7" s="27"/>
      <c r="E7" s="27"/>
      <c r="F7" s="22" t="s">
        <v>2</v>
      </c>
      <c r="G7" s="28">
        <v>2021</v>
      </c>
      <c r="H7" s="28"/>
    </row>
    <row r="8" spans="1:8" ht="15.75" customHeight="1">
      <c r="A8" s="27" t="s">
        <v>111</v>
      </c>
      <c r="B8" s="27"/>
      <c r="C8" s="27"/>
      <c r="D8" s="27"/>
      <c r="E8" s="27"/>
      <c r="F8" s="22" t="s">
        <v>3</v>
      </c>
      <c r="G8" s="28">
        <v>34913333</v>
      </c>
      <c r="H8" s="28"/>
    </row>
    <row r="9" spans="1:8" ht="15.75">
      <c r="A9" s="27" t="s">
        <v>106</v>
      </c>
      <c r="B9" s="27"/>
      <c r="C9" s="27"/>
      <c r="D9" s="27"/>
      <c r="E9" s="27"/>
      <c r="F9" s="22" t="s">
        <v>5</v>
      </c>
      <c r="G9" s="28"/>
      <c r="H9" s="28"/>
    </row>
    <row r="10" spans="1:8" ht="15.75" customHeight="1">
      <c r="A10" s="27" t="s">
        <v>112</v>
      </c>
      <c r="B10" s="27"/>
      <c r="C10" s="27"/>
      <c r="D10" s="27"/>
      <c r="E10" s="27"/>
      <c r="F10" s="22" t="s">
        <v>6</v>
      </c>
      <c r="G10" s="28"/>
      <c r="H10" s="28"/>
    </row>
    <row r="11" spans="1:8" ht="15.75">
      <c r="A11" s="27" t="s">
        <v>113</v>
      </c>
      <c r="B11" s="27"/>
      <c r="C11" s="27"/>
      <c r="D11" s="27"/>
      <c r="E11" s="27"/>
      <c r="F11" s="22" t="s">
        <v>7</v>
      </c>
      <c r="G11" s="28">
        <v>68.319999999999993</v>
      </c>
      <c r="H11" s="28"/>
    </row>
    <row r="12" spans="1:8" ht="15.75" customHeight="1">
      <c r="A12" s="30" t="s">
        <v>114</v>
      </c>
      <c r="B12" s="30"/>
      <c r="C12" s="30"/>
      <c r="D12" s="30"/>
      <c r="E12" s="30"/>
    </row>
    <row r="13" spans="1:8" ht="15.75">
      <c r="A13" s="18" t="s">
        <v>8</v>
      </c>
      <c r="B13" s="18"/>
      <c r="C13" s="18"/>
      <c r="D13" s="18"/>
      <c r="E13" s="18"/>
    </row>
    <row r="14" spans="1:8" ht="15.75">
      <c r="A14" s="39" t="s">
        <v>119</v>
      </c>
      <c r="B14" s="39"/>
      <c r="C14" s="39"/>
      <c r="D14" s="39"/>
      <c r="E14" s="39"/>
      <c r="F14" s="39"/>
    </row>
    <row r="15" spans="1:8" ht="15.75">
      <c r="A15" s="20"/>
      <c r="B15" s="20"/>
      <c r="C15" s="39" t="s">
        <v>120</v>
      </c>
      <c r="D15" s="39"/>
      <c r="E15" s="20"/>
      <c r="F15" s="20"/>
    </row>
    <row r="16" spans="1:8">
      <c r="C16" s="38"/>
      <c r="D16" s="38"/>
    </row>
    <row r="17" spans="1:6" ht="15.75">
      <c r="A17" s="39" t="s">
        <v>9</v>
      </c>
      <c r="B17" s="39"/>
      <c r="C17" s="39"/>
      <c r="D17" s="39"/>
      <c r="E17" s="39"/>
    </row>
    <row r="18" spans="1:6" ht="15.75">
      <c r="A18" s="1" t="s">
        <v>10</v>
      </c>
    </row>
    <row r="19" spans="1:6" ht="47.25">
      <c r="A19" s="22"/>
      <c r="B19" s="22" t="s">
        <v>95</v>
      </c>
      <c r="C19" s="22" t="s">
        <v>92</v>
      </c>
      <c r="D19" s="22" t="s">
        <v>93</v>
      </c>
      <c r="E19" s="22" t="s">
        <v>94</v>
      </c>
      <c r="F19" s="19" t="s">
        <v>96</v>
      </c>
    </row>
    <row r="20" spans="1:6" ht="15.7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</row>
    <row r="21" spans="1:6" ht="15.75">
      <c r="A21" s="40" t="s">
        <v>11</v>
      </c>
      <c r="B21" s="41"/>
      <c r="C21" s="41"/>
      <c r="D21" s="41"/>
      <c r="E21" s="41"/>
      <c r="F21" s="41"/>
    </row>
    <row r="22" spans="1:6" ht="15.75">
      <c r="A22" s="5" t="s">
        <v>12</v>
      </c>
      <c r="B22" s="22"/>
      <c r="C22" s="22"/>
      <c r="D22" s="22"/>
      <c r="E22" s="22"/>
      <c r="F22" s="22"/>
    </row>
    <row r="23" spans="1:6" ht="31.5">
      <c r="A23" s="22" t="s">
        <v>13</v>
      </c>
      <c r="B23" s="19">
        <v>10</v>
      </c>
      <c r="C23" s="22"/>
      <c r="D23" s="22"/>
      <c r="E23" s="22"/>
      <c r="F23" s="22"/>
    </row>
    <row r="24" spans="1:6" ht="15.75">
      <c r="A24" s="22" t="s">
        <v>14</v>
      </c>
      <c r="B24" s="19">
        <v>11</v>
      </c>
      <c r="C24" s="22"/>
      <c r="D24" s="22"/>
      <c r="E24" s="22"/>
      <c r="F24" s="22"/>
    </row>
    <row r="25" spans="1:6" ht="15.75">
      <c r="A25" s="22" t="s">
        <v>15</v>
      </c>
      <c r="B25" s="19">
        <v>20</v>
      </c>
      <c r="C25" s="22"/>
      <c r="D25" s="22"/>
      <c r="E25" s="22"/>
      <c r="F25" s="22"/>
    </row>
    <row r="26" spans="1:6" ht="15.75">
      <c r="A26" s="22" t="s">
        <v>16</v>
      </c>
      <c r="B26" s="19">
        <v>30</v>
      </c>
      <c r="C26" s="22"/>
      <c r="D26" s="22"/>
      <c r="E26" s="22"/>
      <c r="F26" s="22"/>
    </row>
    <row r="27" spans="1:6" ht="31.5">
      <c r="A27" s="5" t="s">
        <v>17</v>
      </c>
      <c r="B27" s="21">
        <v>40</v>
      </c>
      <c r="C27" s="22">
        <f xml:space="preserve"> (4625)*3</f>
        <v>13875</v>
      </c>
      <c r="D27" s="22">
        <v>12388</v>
      </c>
      <c r="E27" s="22">
        <f>D27-C27</f>
        <v>-1487</v>
      </c>
      <c r="F27" s="9">
        <f>(D27/C27)*100</f>
        <v>89.282882882882888</v>
      </c>
    </row>
    <row r="28" spans="1:6" ht="15.75">
      <c r="A28" s="22" t="s">
        <v>18</v>
      </c>
      <c r="B28" s="19">
        <v>50</v>
      </c>
      <c r="C28" s="22">
        <f>(228)*3</f>
        <v>684</v>
      </c>
      <c r="D28" s="22">
        <v>850</v>
      </c>
      <c r="E28" s="22">
        <f>D28-C28</f>
        <v>166</v>
      </c>
      <c r="F28" s="9">
        <f>(D28/C28)*100</f>
        <v>124.26900584795322</v>
      </c>
    </row>
    <row r="29" spans="1:6" ht="15.75">
      <c r="A29" s="22" t="s">
        <v>19</v>
      </c>
      <c r="B29" s="19"/>
      <c r="C29" s="22"/>
      <c r="D29" s="22"/>
      <c r="E29" s="22"/>
      <c r="F29" s="22"/>
    </row>
    <row r="30" spans="1:6" ht="15.75">
      <c r="A30" s="22" t="s">
        <v>20</v>
      </c>
      <c r="B30" s="19">
        <v>51</v>
      </c>
      <c r="C30" s="22"/>
      <c r="D30" s="22"/>
      <c r="E30" s="22"/>
      <c r="F30" s="22"/>
    </row>
    <row r="31" spans="1:6" ht="15.75">
      <c r="A31" s="22" t="s">
        <v>21</v>
      </c>
      <c r="B31" s="19">
        <v>52</v>
      </c>
      <c r="C31" s="22"/>
      <c r="D31" s="22"/>
      <c r="E31" s="22"/>
      <c r="F31" s="22"/>
    </row>
    <row r="32" spans="1:6" ht="31.5">
      <c r="A32" s="22" t="s">
        <v>22</v>
      </c>
      <c r="B32" s="19">
        <v>53</v>
      </c>
      <c r="C32" s="22"/>
      <c r="D32" s="22"/>
      <c r="E32" s="22"/>
      <c r="F32" s="22"/>
    </row>
    <row r="33" spans="1:6" ht="15.75">
      <c r="A33" s="22" t="s">
        <v>23</v>
      </c>
      <c r="B33" s="19">
        <v>60</v>
      </c>
      <c r="C33" s="22"/>
      <c r="D33" s="22"/>
      <c r="E33" s="22"/>
      <c r="F33" s="22"/>
    </row>
    <row r="34" spans="1:6" ht="15.75">
      <c r="A34" s="22" t="s">
        <v>24</v>
      </c>
      <c r="B34" s="19">
        <v>70</v>
      </c>
      <c r="C34" s="22"/>
      <c r="D34" s="22"/>
      <c r="E34" s="22"/>
      <c r="F34" s="22"/>
    </row>
    <row r="35" spans="1:6" ht="15.75">
      <c r="A35" s="22" t="s">
        <v>25</v>
      </c>
      <c r="B35" s="19">
        <v>80</v>
      </c>
      <c r="C35" s="22">
        <f>(7625)*3</f>
        <v>22875</v>
      </c>
      <c r="D35" s="22">
        <v>24294</v>
      </c>
      <c r="E35" s="22">
        <f>D35-C35</f>
        <v>1419</v>
      </c>
      <c r="F35" s="9">
        <f>(D35/C35)*100</f>
        <v>106.20327868852459</v>
      </c>
    </row>
    <row r="36" spans="1:6" ht="15.75">
      <c r="A36" s="22" t="s">
        <v>26</v>
      </c>
      <c r="B36" s="19"/>
      <c r="C36" s="22"/>
      <c r="D36" s="22"/>
      <c r="E36" s="22"/>
      <c r="F36" s="22"/>
    </row>
    <row r="37" spans="1:6" ht="31.5">
      <c r="A37" s="22" t="s">
        <v>27</v>
      </c>
      <c r="B37" s="19">
        <v>81</v>
      </c>
      <c r="C37" s="22"/>
      <c r="D37" s="22"/>
      <c r="E37" s="22"/>
      <c r="F37" s="22"/>
    </row>
    <row r="38" spans="1:6" ht="31.5">
      <c r="A38" s="22" t="s">
        <v>28</v>
      </c>
      <c r="B38" s="19">
        <v>82</v>
      </c>
      <c r="C38" s="22"/>
      <c r="D38" s="22"/>
      <c r="E38" s="22"/>
      <c r="F38" s="22"/>
    </row>
    <row r="39" spans="1:6" ht="15.75">
      <c r="A39" s="5" t="s">
        <v>29</v>
      </c>
      <c r="B39" s="21">
        <v>90</v>
      </c>
      <c r="C39" s="5">
        <f>(12477)*3</f>
        <v>37431</v>
      </c>
      <c r="D39" s="5">
        <v>37532</v>
      </c>
      <c r="E39" s="5">
        <f>D39-C39</f>
        <v>101</v>
      </c>
      <c r="F39" s="11">
        <f>(D39/C39)*100</f>
        <v>100.26982982020252</v>
      </c>
    </row>
    <row r="40" spans="1:6" ht="15.75">
      <c r="A40" s="5" t="s">
        <v>30</v>
      </c>
      <c r="B40" s="19"/>
      <c r="C40" s="22"/>
      <c r="D40" s="22"/>
      <c r="E40" s="22"/>
      <c r="F40" s="22"/>
    </row>
    <row r="41" spans="1:6" ht="31.5">
      <c r="A41" s="22" t="s">
        <v>31</v>
      </c>
      <c r="B41" s="19">
        <v>100</v>
      </c>
      <c r="C41" s="22">
        <f>(3723)*3</f>
        <v>11169</v>
      </c>
      <c r="D41" s="22">
        <v>10895</v>
      </c>
      <c r="E41" s="22">
        <f>D41-C41</f>
        <v>-274</v>
      </c>
      <c r="F41" s="9">
        <f>(D41/C41)*100</f>
        <v>97.546781269585452</v>
      </c>
    </row>
    <row r="42" spans="1:6" ht="15.75">
      <c r="A42" s="22" t="s">
        <v>32</v>
      </c>
      <c r="B42" s="19">
        <v>110</v>
      </c>
      <c r="C42" s="22">
        <f>(948)*3</f>
        <v>2844</v>
      </c>
      <c r="D42" s="22">
        <v>2824</v>
      </c>
      <c r="E42" s="22">
        <f>D42-C42</f>
        <v>-20</v>
      </c>
      <c r="F42" s="9">
        <f>(D42/C42)*100</f>
        <v>99.296765119549931</v>
      </c>
    </row>
    <row r="43" spans="1:6" ht="15.75">
      <c r="A43" s="23" t="s">
        <v>33</v>
      </c>
      <c r="B43" s="10">
        <v>120</v>
      </c>
      <c r="C43" s="23"/>
      <c r="D43" s="23"/>
      <c r="E43" s="23"/>
      <c r="F43" s="23"/>
    </row>
    <row r="44" spans="1:6" ht="15.75">
      <c r="A44" s="22" t="s">
        <v>34</v>
      </c>
      <c r="B44" s="19">
        <v>130</v>
      </c>
      <c r="C44" s="22">
        <f>(7775)*3</f>
        <v>23325</v>
      </c>
      <c r="D44" s="22">
        <v>25061</v>
      </c>
      <c r="E44" s="22">
        <f>D44-C44</f>
        <v>1736</v>
      </c>
      <c r="F44" s="9">
        <f>(D44/C44)*100</f>
        <v>107.44265809217578</v>
      </c>
    </row>
    <row r="45" spans="1:6" ht="15.75">
      <c r="A45" s="22" t="s">
        <v>35</v>
      </c>
      <c r="B45" s="19">
        <v>140</v>
      </c>
      <c r="C45" s="22"/>
      <c r="D45" s="22"/>
      <c r="E45" s="22"/>
      <c r="F45" s="22"/>
    </row>
    <row r="46" spans="1:6" ht="15.75">
      <c r="A46" s="22" t="s">
        <v>36</v>
      </c>
      <c r="B46" s="19">
        <v>150</v>
      </c>
      <c r="C46" s="22"/>
      <c r="D46" s="22"/>
      <c r="E46" s="22"/>
      <c r="F46" s="22"/>
    </row>
    <row r="47" spans="1:6" ht="15.75">
      <c r="A47" s="22" t="s">
        <v>37</v>
      </c>
      <c r="B47" s="19">
        <v>160</v>
      </c>
      <c r="C47" s="22"/>
      <c r="D47" s="22"/>
      <c r="E47" s="22"/>
      <c r="F47" s="22"/>
    </row>
    <row r="48" spans="1:6" ht="15.75">
      <c r="A48" s="5" t="s">
        <v>38</v>
      </c>
      <c r="B48" s="21">
        <v>170</v>
      </c>
      <c r="C48" s="5">
        <f>(12445)*3</f>
        <v>37335</v>
      </c>
      <c r="D48" s="5">
        <v>38780</v>
      </c>
      <c r="E48" s="5">
        <f>D48-C48</f>
        <v>1445</v>
      </c>
      <c r="F48" s="11">
        <f>(D48/C48)*100</f>
        <v>103.87036293022634</v>
      </c>
    </row>
    <row r="49" spans="1:6">
      <c r="A49" s="42" t="s">
        <v>39</v>
      </c>
      <c r="B49" s="28"/>
      <c r="C49" s="43"/>
      <c r="D49" s="43"/>
      <c r="E49" s="43"/>
      <c r="F49" s="43"/>
    </row>
    <row r="50" spans="1:6">
      <c r="A50" s="42"/>
      <c r="B50" s="28"/>
      <c r="C50" s="43"/>
      <c r="D50" s="43"/>
      <c r="E50" s="43"/>
      <c r="F50" s="43"/>
    </row>
    <row r="51" spans="1:6">
      <c r="A51" s="42"/>
      <c r="B51" s="28"/>
      <c r="C51" s="43"/>
      <c r="D51" s="43"/>
      <c r="E51" s="43"/>
      <c r="F51" s="43"/>
    </row>
    <row r="52" spans="1:6" ht="15.75">
      <c r="A52" s="22" t="s">
        <v>40</v>
      </c>
      <c r="B52" s="19">
        <v>180</v>
      </c>
      <c r="C52" s="22"/>
      <c r="D52" s="22"/>
      <c r="E52" s="22"/>
      <c r="F52" s="22"/>
    </row>
    <row r="53" spans="1:6" ht="15.75">
      <c r="A53" s="22" t="s">
        <v>41</v>
      </c>
      <c r="B53" s="19">
        <v>181</v>
      </c>
      <c r="C53" s="22"/>
      <c r="D53" s="22"/>
      <c r="E53" s="22"/>
      <c r="F53" s="22"/>
    </row>
    <row r="54" spans="1:6" ht="15.75">
      <c r="A54" s="22" t="s">
        <v>42</v>
      </c>
      <c r="B54" s="19">
        <v>182</v>
      </c>
      <c r="C54" s="22"/>
      <c r="D54" s="22"/>
      <c r="E54" s="22"/>
      <c r="F54" s="22"/>
    </row>
    <row r="55" spans="1:6" ht="31.5">
      <c r="A55" s="22" t="s">
        <v>43</v>
      </c>
      <c r="B55" s="19">
        <v>190</v>
      </c>
      <c r="C55" s="22"/>
      <c r="D55" s="22"/>
      <c r="E55" s="22"/>
      <c r="F55" s="22"/>
    </row>
    <row r="56" spans="1:6" ht="15.75">
      <c r="A56" s="22" t="s">
        <v>44</v>
      </c>
      <c r="B56" s="19">
        <v>191</v>
      </c>
      <c r="C56" s="22">
        <f>(32)*3</f>
        <v>96</v>
      </c>
      <c r="D56" s="22"/>
      <c r="E56" s="22"/>
      <c r="F56" s="22"/>
    </row>
    <row r="57" spans="1:6" ht="15.75">
      <c r="A57" s="22" t="s">
        <v>45</v>
      </c>
      <c r="B57" s="19">
        <v>192</v>
      </c>
      <c r="C57" s="22"/>
      <c r="D57" s="22">
        <f>D39-D48</f>
        <v>-1248</v>
      </c>
      <c r="E57" s="22"/>
      <c r="F57" s="22"/>
    </row>
    <row r="58" spans="1:6" ht="31.5">
      <c r="A58" s="22" t="s">
        <v>46</v>
      </c>
      <c r="B58" s="19">
        <v>200</v>
      </c>
      <c r="C58" s="22"/>
      <c r="D58" s="22"/>
      <c r="E58" s="22"/>
      <c r="F58" s="22"/>
    </row>
    <row r="59" spans="1:6" ht="15.75">
      <c r="A59" s="22" t="s">
        <v>41</v>
      </c>
      <c r="B59" s="19">
        <v>201</v>
      </c>
      <c r="C59" s="22"/>
      <c r="D59" s="22"/>
      <c r="E59" s="22"/>
      <c r="F59" s="22"/>
    </row>
    <row r="60" spans="1:6" ht="15.75">
      <c r="A60" s="22" t="s">
        <v>42</v>
      </c>
      <c r="B60" s="19">
        <v>202</v>
      </c>
      <c r="C60" s="22"/>
      <c r="D60" s="22"/>
      <c r="E60" s="22"/>
      <c r="F60" s="22"/>
    </row>
    <row r="61" spans="1:6" ht="15.75">
      <c r="A61" s="22" t="s">
        <v>47</v>
      </c>
      <c r="B61" s="19">
        <v>210</v>
      </c>
      <c r="C61" s="22"/>
      <c r="D61" s="22"/>
      <c r="E61" s="22"/>
      <c r="F61" s="22"/>
    </row>
    <row r="62" spans="1:6" ht="15.75">
      <c r="A62" s="22" t="s">
        <v>48</v>
      </c>
      <c r="B62" s="19">
        <v>220</v>
      </c>
      <c r="C62" s="22"/>
      <c r="D62" s="22"/>
      <c r="E62" s="22"/>
      <c r="F62" s="22"/>
    </row>
    <row r="63" spans="1:6" ht="15.75">
      <c r="A63" s="22" t="s">
        <v>44</v>
      </c>
      <c r="B63" s="19">
        <v>221</v>
      </c>
      <c r="C63" s="22"/>
      <c r="D63" s="22"/>
      <c r="E63" s="22"/>
      <c r="F63" s="22"/>
    </row>
    <row r="64" spans="1:6" ht="15.75">
      <c r="A64" s="22" t="s">
        <v>45</v>
      </c>
      <c r="B64" s="19">
        <v>222</v>
      </c>
      <c r="C64" s="22"/>
      <c r="D64" s="22"/>
      <c r="E64" s="22"/>
      <c r="F64" s="22"/>
    </row>
    <row r="65" spans="1:6" ht="31.5">
      <c r="A65" s="22" t="s">
        <v>49</v>
      </c>
      <c r="B65" s="19">
        <v>230</v>
      </c>
      <c r="C65" s="22"/>
      <c r="D65" s="22"/>
      <c r="E65" s="22"/>
      <c r="F65" s="22"/>
    </row>
    <row r="66" spans="1:6" ht="15.75">
      <c r="A66" s="44" t="s">
        <v>50</v>
      </c>
      <c r="B66" s="45"/>
      <c r="C66" s="45"/>
      <c r="D66" s="45"/>
      <c r="E66" s="45"/>
      <c r="F66" s="45"/>
    </row>
    <row r="67" spans="1:6" ht="15.75">
      <c r="A67" s="22" t="s">
        <v>51</v>
      </c>
      <c r="B67" s="19">
        <v>240</v>
      </c>
      <c r="C67" s="22">
        <f>(745)*3</f>
        <v>2235</v>
      </c>
      <c r="D67" s="22">
        <v>2937</v>
      </c>
      <c r="E67" s="22">
        <f t="shared" ref="E67:E71" si="0">D67-C67</f>
        <v>702</v>
      </c>
      <c r="F67" s="9">
        <f>(D67/C67)*100</f>
        <v>131.40939597315435</v>
      </c>
    </row>
    <row r="68" spans="1:6" ht="15.75">
      <c r="A68" s="22" t="s">
        <v>52</v>
      </c>
      <c r="B68" s="19">
        <v>250</v>
      </c>
      <c r="C68" s="22">
        <f>(3070)*3</f>
        <v>9210</v>
      </c>
      <c r="D68" s="22">
        <v>8029</v>
      </c>
      <c r="E68" s="22">
        <f t="shared" si="0"/>
        <v>-1181</v>
      </c>
      <c r="F68" s="9">
        <f t="shared" ref="F68:F71" si="1">(D68/C68)*100</f>
        <v>87.176981541802391</v>
      </c>
    </row>
    <row r="69" spans="1:6" ht="15.75">
      <c r="A69" s="22" t="s">
        <v>53</v>
      </c>
      <c r="B69" s="19">
        <v>260</v>
      </c>
      <c r="C69" s="22">
        <f>(707)*3</f>
        <v>2121</v>
      </c>
      <c r="D69" s="22">
        <v>1693</v>
      </c>
      <c r="E69" s="22">
        <f t="shared" si="0"/>
        <v>-428</v>
      </c>
      <c r="F69" s="9">
        <f t="shared" si="1"/>
        <v>79.82083922677981</v>
      </c>
    </row>
    <row r="70" spans="1:6" ht="15.75">
      <c r="A70" s="22" t="s">
        <v>54</v>
      </c>
      <c r="B70" s="19">
        <v>270</v>
      </c>
      <c r="C70" s="22">
        <f>(7635)*3</f>
        <v>22905</v>
      </c>
      <c r="D70" s="22">
        <v>24318</v>
      </c>
      <c r="E70" s="22">
        <f t="shared" si="0"/>
        <v>1413</v>
      </c>
      <c r="F70" s="9">
        <f t="shared" si="1"/>
        <v>106.16895874263261</v>
      </c>
    </row>
    <row r="71" spans="1:6" ht="15.75">
      <c r="A71" s="22" t="s">
        <v>55</v>
      </c>
      <c r="B71" s="19">
        <v>280</v>
      </c>
      <c r="C71" s="22">
        <f>(185)*3</f>
        <v>555</v>
      </c>
      <c r="D71" s="22">
        <v>1803</v>
      </c>
      <c r="E71" s="22">
        <f t="shared" si="0"/>
        <v>1248</v>
      </c>
      <c r="F71" s="9">
        <f t="shared" si="1"/>
        <v>324.8648648648649</v>
      </c>
    </row>
    <row r="72" spans="1:6">
      <c r="A72" s="43" t="s">
        <v>56</v>
      </c>
      <c r="B72" s="28">
        <v>290</v>
      </c>
      <c r="C72" s="43">
        <f>(12342)*3</f>
        <v>37026</v>
      </c>
      <c r="D72" s="43">
        <v>38780</v>
      </c>
      <c r="E72" s="46">
        <f>D72-C72</f>
        <v>1754</v>
      </c>
      <c r="F72" s="49">
        <f>(D72/C72)*100</f>
        <v>104.73721168908334</v>
      </c>
    </row>
    <row r="73" spans="1:6">
      <c r="A73" s="43"/>
      <c r="B73" s="28"/>
      <c r="C73" s="43"/>
      <c r="D73" s="43"/>
      <c r="E73" s="47"/>
      <c r="F73" s="50"/>
    </row>
    <row r="74" spans="1:6">
      <c r="A74" s="43"/>
      <c r="B74" s="28"/>
      <c r="C74" s="43"/>
      <c r="D74" s="43"/>
      <c r="E74" s="48"/>
      <c r="F74" s="51"/>
    </row>
    <row r="75" spans="1:6" ht="15.75">
      <c r="A75" s="52" t="s">
        <v>57</v>
      </c>
      <c r="B75" s="53"/>
      <c r="C75" s="53"/>
      <c r="D75" s="53"/>
      <c r="E75" s="53"/>
      <c r="F75" s="53"/>
    </row>
    <row r="76" spans="1:6" ht="47.25">
      <c r="A76" s="5" t="s">
        <v>58</v>
      </c>
      <c r="B76" s="21">
        <v>300</v>
      </c>
      <c r="C76" s="22"/>
      <c r="D76" s="22"/>
      <c r="E76" s="22"/>
      <c r="F76" s="22"/>
    </row>
    <row r="77" spans="1:6" ht="15.75">
      <c r="A77" s="22" t="s">
        <v>59</v>
      </c>
      <c r="B77" s="19">
        <v>301</v>
      </c>
      <c r="C77" s="22"/>
      <c r="D77" s="22"/>
      <c r="E77" s="22"/>
      <c r="F77" s="22"/>
    </row>
    <row r="78" spans="1:6" ht="31.5">
      <c r="A78" s="22" t="s">
        <v>60</v>
      </c>
      <c r="B78" s="19">
        <v>302</v>
      </c>
      <c r="C78" s="22">
        <f>(825)*3</f>
        <v>2475</v>
      </c>
      <c r="D78" s="22">
        <v>2072</v>
      </c>
      <c r="E78" s="22">
        <f>D78-C78</f>
        <v>-403</v>
      </c>
      <c r="F78" s="24">
        <f>(D78/C78)*100</f>
        <v>83.717171717171709</v>
      </c>
    </row>
    <row r="79" spans="1:6" ht="47.25">
      <c r="A79" s="22" t="s">
        <v>61</v>
      </c>
      <c r="B79" s="19">
        <v>303</v>
      </c>
      <c r="C79" s="22"/>
      <c r="D79" s="22"/>
      <c r="E79" s="22"/>
      <c r="F79" s="22"/>
    </row>
    <row r="80" spans="1:6" ht="31.5">
      <c r="A80" s="22" t="s">
        <v>89</v>
      </c>
      <c r="B80" s="19">
        <v>304</v>
      </c>
      <c r="C80" s="22">
        <f>(3)*3</f>
        <v>9</v>
      </c>
      <c r="D80" s="22">
        <v>9</v>
      </c>
      <c r="E80" s="22" t="s">
        <v>105</v>
      </c>
      <c r="F80" s="22">
        <v>100</v>
      </c>
    </row>
    <row r="81" spans="1:6" ht="47.25">
      <c r="A81" s="22" t="s">
        <v>62</v>
      </c>
      <c r="B81" s="19" t="s">
        <v>63</v>
      </c>
      <c r="C81" s="22"/>
      <c r="D81" s="22"/>
      <c r="E81" s="22"/>
      <c r="F81" s="22"/>
    </row>
    <row r="82" spans="1:6" ht="15.75">
      <c r="A82" s="22" t="s">
        <v>64</v>
      </c>
      <c r="B82" s="19" t="s">
        <v>65</v>
      </c>
      <c r="C82" s="22"/>
      <c r="D82" s="22"/>
      <c r="E82" s="22"/>
      <c r="F82" s="22"/>
    </row>
    <row r="83" spans="1:6" ht="31.5">
      <c r="A83" s="5" t="s">
        <v>66</v>
      </c>
      <c r="B83" s="21">
        <v>310</v>
      </c>
      <c r="C83" s="22"/>
      <c r="D83" s="22"/>
      <c r="E83" s="22"/>
      <c r="F83" s="22"/>
    </row>
    <row r="84" spans="1:6" ht="47.25">
      <c r="A84" s="22" t="s">
        <v>88</v>
      </c>
      <c r="B84" s="19"/>
      <c r="C84" s="22"/>
      <c r="D84" s="22"/>
      <c r="E84" s="22"/>
      <c r="F84" s="22"/>
    </row>
    <row r="85" spans="1:6" ht="15.75">
      <c r="A85" s="22" t="s">
        <v>67</v>
      </c>
      <c r="B85" s="19">
        <v>312</v>
      </c>
      <c r="C85" s="22"/>
      <c r="D85" s="22"/>
      <c r="E85" s="22"/>
      <c r="F85" s="22"/>
    </row>
    <row r="86" spans="1:6" ht="15.75">
      <c r="A86" s="22" t="s">
        <v>68</v>
      </c>
      <c r="B86" s="19">
        <v>313</v>
      </c>
      <c r="C86" s="22"/>
      <c r="D86" s="22"/>
      <c r="E86" s="22"/>
      <c r="F86" s="22"/>
    </row>
    <row r="87" spans="1:6" ht="31.5">
      <c r="A87" s="5" t="s">
        <v>69</v>
      </c>
      <c r="B87" s="21">
        <v>320</v>
      </c>
      <c r="C87" s="22">
        <f>(1336)*3</f>
        <v>4008</v>
      </c>
      <c r="D87" s="22">
        <v>3102</v>
      </c>
      <c r="E87" s="22">
        <f>D87-C87</f>
        <v>-906</v>
      </c>
      <c r="F87" s="24">
        <f>(D87/C87)*100</f>
        <v>77.395209580838326</v>
      </c>
    </row>
    <row r="88" spans="1:6">
      <c r="A88" s="43" t="s">
        <v>70</v>
      </c>
      <c r="B88" s="28">
        <v>321</v>
      </c>
      <c r="C88" s="43">
        <f>(707)*3</f>
        <v>2121</v>
      </c>
      <c r="D88" s="43">
        <v>1693</v>
      </c>
      <c r="E88" s="46">
        <f>D88-C88</f>
        <v>-428</v>
      </c>
      <c r="F88" s="49">
        <f>(D88/C88)*100</f>
        <v>79.82083922677981</v>
      </c>
    </row>
    <row r="89" spans="1:6">
      <c r="A89" s="43"/>
      <c r="B89" s="28"/>
      <c r="C89" s="43"/>
      <c r="D89" s="43"/>
      <c r="E89" s="48"/>
      <c r="F89" s="51"/>
    </row>
    <row r="90" spans="1:6" ht="15.75">
      <c r="A90" s="22" t="s">
        <v>64</v>
      </c>
      <c r="B90" s="19">
        <v>322</v>
      </c>
      <c r="C90" s="22">
        <f>(629)*3</f>
        <v>1887</v>
      </c>
      <c r="D90" s="22">
        <v>1409</v>
      </c>
      <c r="E90" s="22">
        <f>D90-C90</f>
        <v>-478</v>
      </c>
      <c r="F90" s="24">
        <f>(D90/C90)*100</f>
        <v>74.668786433492315</v>
      </c>
    </row>
    <row r="91" spans="1:6" ht="15.75">
      <c r="A91" s="22" t="s">
        <v>71</v>
      </c>
      <c r="B91" s="19">
        <v>330</v>
      </c>
      <c r="C91" s="22"/>
      <c r="D91" s="22"/>
      <c r="E91" s="22"/>
      <c r="F91" s="24"/>
    </row>
    <row r="92" spans="1:6" ht="15.75">
      <c r="A92" s="22" t="s">
        <v>72</v>
      </c>
      <c r="B92" s="19">
        <v>331</v>
      </c>
      <c r="C92" s="22"/>
      <c r="D92" s="22"/>
      <c r="E92" s="22"/>
      <c r="F92" s="24"/>
    </row>
    <row r="93" spans="1:6" ht="15.75">
      <c r="A93" s="22" t="s">
        <v>73</v>
      </c>
      <c r="B93" s="19">
        <v>332</v>
      </c>
      <c r="C93" s="22"/>
      <c r="D93" s="22"/>
      <c r="E93" s="22"/>
      <c r="F93" s="24"/>
    </row>
    <row r="94" spans="1:6" ht="15.75">
      <c r="A94" s="52" t="s">
        <v>74</v>
      </c>
      <c r="B94" s="53"/>
      <c r="C94" s="53"/>
      <c r="D94" s="53"/>
      <c r="E94" s="53"/>
      <c r="F94" s="53"/>
    </row>
    <row r="95" spans="1:6" ht="15.75">
      <c r="A95" s="22" t="s">
        <v>75</v>
      </c>
      <c r="B95" s="19">
        <v>340</v>
      </c>
      <c r="C95" s="22"/>
      <c r="D95" s="22"/>
      <c r="E95" s="5"/>
      <c r="F95" s="5"/>
    </row>
    <row r="96" spans="1:6" ht="15.75">
      <c r="A96" s="22" t="s">
        <v>76</v>
      </c>
      <c r="B96" s="19">
        <v>341</v>
      </c>
      <c r="C96" s="22"/>
      <c r="D96" s="22"/>
      <c r="E96" s="22"/>
      <c r="F96" s="22"/>
    </row>
    <row r="97" spans="1:6" ht="47.25">
      <c r="A97" s="22" t="s">
        <v>77</v>
      </c>
      <c r="B97" s="19">
        <v>350</v>
      </c>
      <c r="C97" s="22"/>
      <c r="D97" s="22"/>
      <c r="E97" s="22"/>
      <c r="F97" s="22"/>
    </row>
    <row r="98" spans="1:6">
      <c r="A98" s="43" t="s">
        <v>76</v>
      </c>
      <c r="B98" s="28">
        <v>351</v>
      </c>
      <c r="C98" s="43"/>
      <c r="D98" s="43"/>
      <c r="E98" s="43"/>
      <c r="F98" s="43"/>
    </row>
    <row r="99" spans="1:6">
      <c r="A99" s="43"/>
      <c r="B99" s="28"/>
      <c r="C99" s="43"/>
      <c r="D99" s="43"/>
      <c r="E99" s="43"/>
      <c r="F99" s="43"/>
    </row>
    <row r="100" spans="1:6" ht="31.5">
      <c r="A100" s="22" t="s">
        <v>78</v>
      </c>
      <c r="B100" s="19">
        <v>360</v>
      </c>
      <c r="C100" s="22"/>
      <c r="D100" s="22"/>
      <c r="E100" s="22"/>
      <c r="F100" s="22"/>
    </row>
    <row r="101" spans="1:6" ht="15.75">
      <c r="A101" s="22" t="s">
        <v>76</v>
      </c>
      <c r="B101" s="19">
        <v>361</v>
      </c>
      <c r="C101" s="22"/>
      <c r="D101" s="22"/>
      <c r="E101" s="22"/>
      <c r="F101" s="22"/>
    </row>
    <row r="102" spans="1:6" ht="31.5">
      <c r="A102" s="22" t="s">
        <v>79</v>
      </c>
      <c r="B102" s="19">
        <v>370</v>
      </c>
      <c r="C102" s="22"/>
      <c r="D102" s="22"/>
      <c r="E102" s="22"/>
      <c r="F102" s="22"/>
    </row>
    <row r="103" spans="1:6" ht="15.75">
      <c r="A103" s="22" t="s">
        <v>76</v>
      </c>
      <c r="B103" s="19">
        <v>371</v>
      </c>
      <c r="C103" s="22"/>
      <c r="D103" s="22"/>
      <c r="E103" s="22"/>
      <c r="F103" s="22"/>
    </row>
    <row r="104" spans="1:6" ht="63">
      <c r="A104" s="22" t="s">
        <v>80</v>
      </c>
      <c r="B104" s="19">
        <v>380</v>
      </c>
      <c r="C104" s="22"/>
      <c r="D104" s="22"/>
      <c r="E104" s="22"/>
      <c r="F104" s="22"/>
    </row>
    <row r="105" spans="1:6" ht="15.75">
      <c r="A105" s="22" t="s">
        <v>76</v>
      </c>
      <c r="B105" s="19">
        <v>381</v>
      </c>
      <c r="C105" s="22"/>
      <c r="D105" s="22"/>
      <c r="E105" s="22"/>
      <c r="F105" s="22"/>
    </row>
    <row r="106" spans="1:6" ht="31.5">
      <c r="A106" s="22" t="s">
        <v>81</v>
      </c>
      <c r="B106" s="19">
        <v>390</v>
      </c>
      <c r="C106" s="22"/>
      <c r="D106" s="22"/>
      <c r="E106" s="22"/>
      <c r="F106" s="22"/>
    </row>
    <row r="107" spans="1:6" ht="31.5">
      <c r="A107" s="22" t="s">
        <v>82</v>
      </c>
      <c r="B107" s="19">
        <v>391</v>
      </c>
      <c r="C107" s="22"/>
      <c r="D107" s="22"/>
      <c r="E107" s="22"/>
      <c r="F107" s="22"/>
    </row>
    <row r="108" spans="1:6" ht="15.75">
      <c r="A108" s="40" t="s">
        <v>83</v>
      </c>
      <c r="B108" s="41"/>
      <c r="C108" s="41"/>
      <c r="D108" s="41"/>
      <c r="E108" s="41"/>
      <c r="F108" s="41"/>
    </row>
    <row r="109" spans="1:6">
      <c r="A109" s="43" t="s">
        <v>84</v>
      </c>
      <c r="B109" s="28">
        <v>400</v>
      </c>
      <c r="C109" s="43">
        <v>109</v>
      </c>
      <c r="D109" s="56">
        <v>97</v>
      </c>
      <c r="E109" s="43">
        <f>D109-C109</f>
        <v>-12</v>
      </c>
      <c r="F109" s="54">
        <f>(D109/C109)*100</f>
        <v>88.9908256880734</v>
      </c>
    </row>
    <row r="110" spans="1:6">
      <c r="A110" s="43"/>
      <c r="B110" s="28"/>
      <c r="C110" s="43"/>
      <c r="D110" s="56"/>
      <c r="E110" s="43"/>
      <c r="F110" s="54"/>
    </row>
    <row r="111" spans="1:6" ht="15.75">
      <c r="A111" s="22" t="s">
        <v>85</v>
      </c>
      <c r="B111" s="19">
        <v>410</v>
      </c>
      <c r="C111" s="22">
        <v>1934081</v>
      </c>
      <c r="D111" s="22">
        <v>1935345</v>
      </c>
      <c r="E111" s="22" t="s">
        <v>105</v>
      </c>
      <c r="F111" s="24">
        <v>100</v>
      </c>
    </row>
    <row r="112" spans="1:6">
      <c r="A112" s="43" t="s">
        <v>86</v>
      </c>
      <c r="B112" s="28">
        <v>420</v>
      </c>
      <c r="C112" s="43"/>
      <c r="D112" s="43"/>
      <c r="E112" s="43"/>
      <c r="F112" s="43"/>
    </row>
    <row r="113" spans="1:7">
      <c r="A113" s="43"/>
      <c r="B113" s="28"/>
      <c r="C113" s="43"/>
      <c r="D113" s="43"/>
      <c r="E113" s="43"/>
      <c r="F113" s="43"/>
    </row>
    <row r="114" spans="1:7" ht="31.5">
      <c r="A114" s="22" t="s">
        <v>87</v>
      </c>
      <c r="B114" s="19">
        <v>430</v>
      </c>
      <c r="C114" s="22"/>
      <c r="D114" s="22"/>
      <c r="E114" s="22"/>
      <c r="F114" s="22"/>
    </row>
    <row r="115" spans="1:7" ht="15.75">
      <c r="A115" s="3" t="s">
        <v>115</v>
      </c>
      <c r="B115" s="6"/>
      <c r="C115" s="6"/>
      <c r="D115" s="7"/>
      <c r="E115" s="8" t="s">
        <v>116</v>
      </c>
      <c r="F115" s="8"/>
      <c r="G115" s="7"/>
    </row>
    <row r="116" spans="1:7">
      <c r="B116" s="15"/>
      <c r="C116" s="16" t="s">
        <v>91</v>
      </c>
      <c r="E116" s="55" t="s">
        <v>90</v>
      </c>
      <c r="F116" s="55"/>
      <c r="G116" s="17"/>
    </row>
    <row r="117" spans="1:7" ht="11.25" customHeight="1">
      <c r="E117" s="25" t="s">
        <v>100</v>
      </c>
      <c r="F117" s="25"/>
      <c r="G117" s="25"/>
    </row>
    <row r="118" spans="1:7" ht="12.75" customHeight="1">
      <c r="E118" s="25" t="s">
        <v>101</v>
      </c>
      <c r="F118" s="25"/>
      <c r="G118" s="25"/>
    </row>
    <row r="119" spans="1:7" ht="7.5" customHeight="1">
      <c r="E119" s="25" t="s">
        <v>102</v>
      </c>
      <c r="F119" s="25"/>
      <c r="G119" s="25"/>
    </row>
    <row r="120" spans="1:7" ht="11.25" customHeight="1">
      <c r="E120" s="26"/>
      <c r="F120" s="26" t="s">
        <v>117</v>
      </c>
      <c r="G120" s="25"/>
    </row>
    <row r="121" spans="1:7" ht="12.75" customHeight="1">
      <c r="E121" s="25" t="s">
        <v>100</v>
      </c>
      <c r="F121" s="25"/>
      <c r="G121" s="25"/>
    </row>
    <row r="122" spans="1:7" ht="9.75" customHeight="1">
      <c r="E122" s="25" t="s">
        <v>103</v>
      </c>
      <c r="F122" s="25"/>
      <c r="G122" s="25"/>
    </row>
    <row r="123" spans="1:7" ht="11.25" customHeight="1">
      <c r="E123" s="25" t="s">
        <v>104</v>
      </c>
      <c r="F123" s="25"/>
      <c r="G123" s="25"/>
    </row>
    <row r="124" spans="1:7" ht="10.5" customHeight="1">
      <c r="E124" s="26"/>
      <c r="F124" s="26" t="s">
        <v>118</v>
      </c>
      <c r="G124" s="25"/>
    </row>
  </sheetData>
  <mergeCells count="67">
    <mergeCell ref="A1:C1"/>
    <mergeCell ref="E1:H1"/>
    <mergeCell ref="A2:C2"/>
    <mergeCell ref="E2:H2"/>
    <mergeCell ref="A3:C3"/>
    <mergeCell ref="E3:H3"/>
    <mergeCell ref="E4:G4"/>
    <mergeCell ref="A5:C5"/>
    <mergeCell ref="A6:E6"/>
    <mergeCell ref="G6:H6"/>
    <mergeCell ref="A7:E7"/>
    <mergeCell ref="G7:H7"/>
    <mergeCell ref="C16:D16"/>
    <mergeCell ref="A8:E8"/>
    <mergeCell ref="G8:H8"/>
    <mergeCell ref="A9:E9"/>
    <mergeCell ref="G9:H9"/>
    <mergeCell ref="A10:E10"/>
    <mergeCell ref="G10:H10"/>
    <mergeCell ref="A11:E11"/>
    <mergeCell ref="G11:H11"/>
    <mergeCell ref="A12:E12"/>
    <mergeCell ref="A14:F14"/>
    <mergeCell ref="C15:D15"/>
    <mergeCell ref="A17:E17"/>
    <mergeCell ref="A21:F21"/>
    <mergeCell ref="A49:A51"/>
    <mergeCell ref="B49:B51"/>
    <mergeCell ref="C49:C51"/>
    <mergeCell ref="D49:D51"/>
    <mergeCell ref="E49:E51"/>
    <mergeCell ref="F49:F51"/>
    <mergeCell ref="A66:F66"/>
    <mergeCell ref="A72:A74"/>
    <mergeCell ref="B72:B74"/>
    <mergeCell ref="C72:C74"/>
    <mergeCell ref="D72:D74"/>
    <mergeCell ref="E72:E74"/>
    <mergeCell ref="F72:F74"/>
    <mergeCell ref="A75:F75"/>
    <mergeCell ref="A88:A89"/>
    <mergeCell ref="B88:B89"/>
    <mergeCell ref="C88:C89"/>
    <mergeCell ref="D88:D89"/>
    <mergeCell ref="E88:E89"/>
    <mergeCell ref="F88:F89"/>
    <mergeCell ref="A94:F94"/>
    <mergeCell ref="A98:A99"/>
    <mergeCell ref="B98:B99"/>
    <mergeCell ref="C98:C99"/>
    <mergeCell ref="D98:D99"/>
    <mergeCell ref="E98:E99"/>
    <mergeCell ref="F98:F99"/>
    <mergeCell ref="A108:F108"/>
    <mergeCell ref="A109:A110"/>
    <mergeCell ref="B109:B110"/>
    <mergeCell ref="C109:C110"/>
    <mergeCell ref="D109:D110"/>
    <mergeCell ref="E109:E110"/>
    <mergeCell ref="F109:F110"/>
    <mergeCell ref="E116:F116"/>
    <mergeCell ref="A112:A113"/>
    <mergeCell ref="B112:B113"/>
    <mergeCell ref="C112:C113"/>
    <mergeCell ref="D112:D113"/>
    <mergeCell ref="E112:E113"/>
    <mergeCell ref="F112:F1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ІІІ кв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2021-11-02T13:08:25Z</cp:lastPrinted>
  <dcterms:created xsi:type="dcterms:W3CDTF">2020-08-20T07:51:17Z</dcterms:created>
  <dcterms:modified xsi:type="dcterms:W3CDTF">2021-12-22T11:17:33Z</dcterms:modified>
</cp:coreProperties>
</file>